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12630" activeTab="1"/>
  </bookViews>
  <sheets>
    <sheet name="Приложение к отчету" sheetId="1" r:id="rId1"/>
    <sheet name="Отчет на 01.07.16г." sheetId="2" r:id="rId2"/>
  </sheets>
  <definedNames>
    <definedName name="_GoBack" localSheetId="0">'Приложение к отчету'!$A$88</definedName>
  </definedNames>
  <calcPr fullCalcOnLoad="1"/>
</workbook>
</file>

<file path=xl/sharedStrings.xml><?xml version="1.0" encoding="utf-8"?>
<sst xmlns="http://schemas.openxmlformats.org/spreadsheetml/2006/main" count="398" uniqueCount="139">
  <si>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</si>
  <si>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</si>
  <si>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</si>
  <si>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</si>
  <si>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</si>
  <si>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</si>
  <si>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</si>
  <si>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</si>
  <si>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</si>
  <si>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</si>
  <si>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</si>
  <si>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</si>
  <si>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</si>
  <si>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</si>
  <si>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</si>
  <si>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</si>
  <si>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</si>
  <si>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</si>
  <si>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</si>
  <si>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</si>
  <si>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</si>
  <si>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</si>
  <si>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</si>
  <si>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>д. Заозерье:</t>
  </si>
  <si>
    <t>д. Ульино:</t>
  </si>
  <si>
    <t>д. Гришино:</t>
  </si>
  <si>
    <t>д. Согиницы:</t>
  </si>
  <si>
    <t>Изготовление и установка навеса для работы автолавки.</t>
  </si>
  <si>
    <t>д. Купецкое:</t>
  </si>
  <si>
    <t>Приобретение и установка детской игровой площадки.</t>
  </si>
  <si>
    <t>д. Усланка:</t>
  </si>
  <si>
    <t>д. Курпово:</t>
  </si>
  <si>
    <t>Ремонт уличного освещения (замена 18 светильников на светодиодные, установка 2 светодиодных светильников; монтаж 460 м провода СИП)</t>
  </si>
  <si>
    <t>Афонин А.А.</t>
  </si>
  <si>
    <t>Чишегорова И.В.</t>
  </si>
  <si>
    <t>Виноградова С.М.</t>
  </si>
  <si>
    <t>881365 41-547</t>
  </si>
  <si>
    <t>Приобретение и доставка материалов для ремонта автодороги по ул. Заречная, ул. Молодежная, ул. Прибрежная (с планировкой материала)</t>
  </si>
  <si>
    <t>Изготовление и установка навеса для работы автолавки</t>
  </si>
  <si>
    <t>Ремонт участка автодороги по ул. Кашинская (оканавливание 180 м., переустройство водопропускной трубы с добавлением материала)</t>
  </si>
  <si>
    <t>Приобретение и доставка материалов для ремонта автодороги по ул. Солнечная</t>
  </si>
  <si>
    <t>Ремонт уличного освещения (установка 2 светодиодных светильников, монтаж 210 м провода СИП, установка прибора учета и фотореле)</t>
  </si>
  <si>
    <t>Обустройство артезианской скважины</t>
  </si>
  <si>
    <t>Ремонт уличного освещения на ул. Речная (установка 3 светодиодных светильников, монтаж 130 м провода СИП)</t>
  </si>
  <si>
    <t>Приобретение и доставка материалов для ремонта автодороги по ул. Просторная</t>
  </si>
  <si>
    <t>Приобретение и доставка материалов для ремонта автодороги по ул. Лиственничная</t>
  </si>
  <si>
    <t>Оборудование пожарного водоёма (доставка и монтаж ж/б кольца, изготовление щита)</t>
  </si>
  <si>
    <t>Приобретение и доставка материалов для ремонта автодороги по ул. Петропавловская</t>
  </si>
  <si>
    <t>Ремонт уличного освещения (замена 10 светильников на светодиодные, установка блока управления со счетчиком и фотореле)</t>
  </si>
  <si>
    <r>
      <t>ОТЧЕТ
(ежеквартальный)
об использовании субсидии, предоставленной из областного бюджета Ленинградской области</t>
    </r>
    <r>
      <rPr>
        <b/>
        <u val="single"/>
        <sz val="11"/>
        <color indexed="8"/>
        <rFont val="Times New Roman"/>
        <family val="1"/>
      </rPr>
      <t xml:space="preserve"> муниципальному образованию "Важинское городское поселение Подпорожского муниципального района Ленинградской области" </t>
    </r>
    <r>
      <rPr>
        <b/>
        <sz val="11"/>
        <color indexed="8"/>
        <rFont val="Times New Roman"/>
        <family val="1"/>
      </rPr>
      <t xml:space="preserve">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  </r>
  </si>
  <si>
    <t>Наименование мероприятия</t>
  </si>
  <si>
    <t>Срок исполнения</t>
  </si>
  <si>
    <t>Ответственный исполнитель</t>
  </si>
  <si>
    <t>Ожидаемый результат</t>
  </si>
  <si>
    <t xml:space="preserve">Ход исполнения </t>
  </si>
  <si>
    <t>I. Реализация мероприятий муниципальной программы</t>
  </si>
  <si>
    <t>1.</t>
  </si>
  <si>
    <t>1.1.</t>
  </si>
  <si>
    <t xml:space="preserve">Проведение конкурсных процедур и заключение муниципального контракта </t>
  </si>
  <si>
    <t>Заключение муниципального контракта</t>
  </si>
  <si>
    <t>Доставка материалов</t>
  </si>
  <si>
    <t>31.08.2016г.</t>
  </si>
  <si>
    <t>Подрядная организация</t>
  </si>
  <si>
    <t>Ликвидация ямочности</t>
  </si>
  <si>
    <t>Приемка материалов в порядке, установленном муниципальным контрактом</t>
  </si>
  <si>
    <t>в сроки, предусмотренные муниципальным контрактом</t>
  </si>
  <si>
    <t>Администрация муниципального образования «Важинское городское поселение Подпорожского муниципального района Ленинградской области»</t>
  </si>
  <si>
    <t>Подписание акта о приемке выполненных работ</t>
  </si>
  <si>
    <t>1.2.</t>
  </si>
  <si>
    <t>Проведение конкурсных процедур и заключение муниципального контракта на выполнение работ</t>
  </si>
  <si>
    <t xml:space="preserve">Выполнение работ </t>
  </si>
  <si>
    <t>Повышение надёжности работы, увеличение площади освещённых территорий, сокращение энергозатрат</t>
  </si>
  <si>
    <t>Приемка работ в порядке, установленном муниципальным контрактом</t>
  </si>
  <si>
    <t>2.</t>
  </si>
  <si>
    <t>2.1.</t>
  </si>
  <si>
    <t>Выполнение работ по оборудованию пожарного водоема</t>
  </si>
  <si>
    <t>Обеспечение пожарной безопасности на территории деревни Ульино</t>
  </si>
  <si>
    <t>2.2.</t>
  </si>
  <si>
    <t>Приобретение и установка детской игровой площадки</t>
  </si>
  <si>
    <t>Установка детской игровой площадки</t>
  </si>
  <si>
    <t>Повышение уровня благоустройства территории, организация детского досуга</t>
  </si>
  <si>
    <t>3.</t>
  </si>
  <si>
    <t>3.1.</t>
  </si>
  <si>
    <t>3.2.</t>
  </si>
  <si>
    <t>Выполнение работ по ремонту уличного освещения</t>
  </si>
  <si>
    <t>4.</t>
  </si>
  <si>
    <t>4.1.</t>
  </si>
  <si>
    <t>Повышение уровня благоустройства</t>
  </si>
  <si>
    <t>4.2.</t>
  </si>
  <si>
    <t>4.3.</t>
  </si>
  <si>
    <t>Установка навеса</t>
  </si>
  <si>
    <t>5.</t>
  </si>
  <si>
    <t>5.1.</t>
  </si>
  <si>
    <t>5.2.</t>
  </si>
  <si>
    <t>6.</t>
  </si>
  <si>
    <t>6.1.</t>
  </si>
  <si>
    <t>улучшение водоотведения</t>
  </si>
  <si>
    <t>Приемка объекта в порядке, установленном муниципальным контрактом</t>
  </si>
  <si>
    <t>6.2.</t>
  </si>
  <si>
    <t xml:space="preserve">Установка навеса </t>
  </si>
  <si>
    <t>7.</t>
  </si>
  <si>
    <t>7.1.</t>
  </si>
  <si>
    <t>Ремонт уличного освещения (замена 18 светильников на светодиодные, установка 2 светодиодных светильников, монтаж 460 м провода СИП)</t>
  </si>
  <si>
    <t>7.2.</t>
  </si>
  <si>
    <t>II. Контроль за реализацией муниципальной программы</t>
  </si>
  <si>
    <t>Мониторинг реализации муниципальной программы, в том числе:</t>
  </si>
  <si>
    <t>Приемка и оплата выполненных работ</t>
  </si>
  <si>
    <t>В сроки, предусмотренные муниципальным контрактом</t>
  </si>
  <si>
    <t>Акт выполненных работ и оплата</t>
  </si>
  <si>
    <t>Подготовка ежеквартальных отчетов по освоению объемов в соответствии с Соглашением</t>
  </si>
  <si>
    <t>Ежеквартально, до 10 числа месяца, следующего за отчетным периодом</t>
  </si>
  <si>
    <t>Отчет о достижении значений целевых показателей  результативности использования субсидии по Соглашению с комитетом</t>
  </si>
  <si>
    <t>Корректировка муниципальной программы и Соглашения по итогам проведения конкурсных процедур, предусмотренных законодательством</t>
  </si>
  <si>
    <t>При корректировке местного бюджета</t>
  </si>
  <si>
    <t>Наиболее эффективное использование бюджетных средств</t>
  </si>
  <si>
    <r>
      <t xml:space="preserve">                                                   </t>
    </r>
    <r>
      <rPr>
        <sz val="11"/>
        <color indexed="8"/>
        <rFont val="Times New Roman"/>
        <family val="1"/>
      </rPr>
      <t>Глава администрации</t>
    </r>
  </si>
  <si>
    <t xml:space="preserve">                                                   ___________ /А.А. Афонин/</t>
  </si>
  <si>
    <t xml:space="preserve">                                                   МП</t>
  </si>
  <si>
    <t>не позднее 1 месяца со дня подписания Соглашения о предоставлении субсидии</t>
  </si>
  <si>
    <t xml:space="preserve">     муниципального образования «Важинское городское поселение Подпорожского муниципального района Ленинградской области» по государственной поддержке проектов местных инициатив граждан в рамках подпрограммы 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</t>
  </si>
  <si>
    <t xml:space="preserve">План мероприятий («Дорожная карта»)  </t>
  </si>
  <si>
    <t>2.3.</t>
  </si>
  <si>
    <t xml:space="preserve">Обустройство артезианской скважины </t>
  </si>
  <si>
    <t xml:space="preserve">д. Купецкое: </t>
  </si>
  <si>
    <t>Проводится конкурсная процедура.</t>
  </si>
  <si>
    <t>Проводится подготовка аукционной  документации.</t>
  </si>
  <si>
    <t>Выполнено. Контракт заключен 21.06.2016 года</t>
  </si>
  <si>
    <t>Выполнено.                           Контракт заключен 21.06.2016 года</t>
  </si>
  <si>
    <t>Проводится подготовка аукционной  документации. Проведение конкурсных процедур с 11.07.2016 г.</t>
  </si>
  <si>
    <t>Подготовлен ежеквартальный отчет на 01.07.2016г. в сроки установленные в Соглашении</t>
  </si>
  <si>
    <t>Корректировка муниципальной программы и Соглашения будет проведена после проведения всех конкурсных процедур</t>
  </si>
  <si>
    <t>Приемка и оплата выполненных работ в сроки, предусмотренные муниципальными контрактами</t>
  </si>
  <si>
    <t>Приложение № 2                                                             к Соглашению                                                                 от 26.04.2016 года № 95/132</t>
  </si>
  <si>
    <t>Единица измерения показателя результативности использования субсидии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</si>
  <si>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</si>
  <si>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t>ед.</t>
  </si>
  <si>
    <t>Размещено извещение о проведении аукциона в электронном виде. Проведение аукциона 07.07.2016г.</t>
  </si>
  <si>
    <t xml:space="preserve">согласно условиям Контракта установка площадки осуществляется до 31.07.2016г. </t>
  </si>
  <si>
    <t>Главный бухгалтер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</si>
</sst>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15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6" xfId="0" applyFont="1" applyBorder="1" applyAlignment="1">
      <alignment vertical="top" wrapText="1"/>
    </xf>
    <xf numFmtId="49" fontId="12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0" fontId="58" fillId="0" borderId="0" xfId="0" applyFont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wrapText="1"/>
    </xf>
    <xf numFmtId="0" fontId="56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34" borderId="12" xfId="0" applyFont="1" applyFill="1" applyBorder="1" applyAlignment="1">
      <alignment wrapText="1"/>
    </xf>
    <xf numFmtId="0" fontId="56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3" fontId="12" fillId="34" borderId="11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view="pageBreakPreview" zoomScale="96" zoomScaleSheetLayoutView="96" zoomScalePageLayoutView="0" workbookViewId="0" topLeftCell="A1">
      <selection activeCell="F82" sqref="F82"/>
    </sheetView>
  </sheetViews>
  <sheetFormatPr defaultColWidth="9.140625" defaultRowHeight="15"/>
  <cols>
    <col min="1" max="1" width="9.140625" style="40" customWidth="1"/>
    <col min="2" max="2" width="21.421875" style="0" customWidth="1"/>
    <col min="3" max="3" width="18.00390625" style="0" customWidth="1"/>
    <col min="4" max="4" width="28.421875" style="0" customWidth="1"/>
    <col min="5" max="5" width="18.57421875" style="57" customWidth="1"/>
    <col min="6" max="6" width="25.8515625" style="0" customWidth="1"/>
  </cols>
  <sheetData>
    <row r="1" spans="1:6" ht="49.5" customHeight="1">
      <c r="A1" s="52"/>
      <c r="E1" s="71" t="s">
        <v>132</v>
      </c>
      <c r="F1" s="71"/>
    </row>
    <row r="2" ht="15">
      <c r="A2" s="52"/>
    </row>
    <row r="3" spans="1:6" ht="15">
      <c r="A3" s="73" t="s">
        <v>120</v>
      </c>
      <c r="B3" s="73"/>
      <c r="C3" s="73"/>
      <c r="D3" s="73"/>
      <c r="E3" s="73"/>
      <c r="F3" s="73"/>
    </row>
    <row r="4" spans="1:6" ht="78" customHeight="1">
      <c r="A4" s="72" t="s">
        <v>119</v>
      </c>
      <c r="B4" s="72"/>
      <c r="C4" s="72"/>
      <c r="D4" s="72"/>
      <c r="E4" s="72"/>
      <c r="F4" s="72"/>
    </row>
    <row r="5" spans="1:6" ht="44.25" customHeight="1">
      <c r="A5" s="78"/>
      <c r="B5" s="78" t="s">
        <v>50</v>
      </c>
      <c r="C5" s="78" t="s">
        <v>51</v>
      </c>
      <c r="D5" s="78" t="s">
        <v>52</v>
      </c>
      <c r="E5" s="78" t="s">
        <v>53</v>
      </c>
      <c r="F5" s="78" t="s">
        <v>54</v>
      </c>
    </row>
    <row r="6" spans="1:6" ht="15">
      <c r="A6" s="78"/>
      <c r="B6" s="78"/>
      <c r="C6" s="78"/>
      <c r="D6" s="78"/>
      <c r="E6" s="78"/>
      <c r="F6" s="78"/>
    </row>
    <row r="7" spans="1:6" ht="15">
      <c r="A7" s="78" t="s">
        <v>55</v>
      </c>
      <c r="B7" s="78"/>
      <c r="C7" s="78"/>
      <c r="D7" s="78"/>
      <c r="E7" s="78"/>
      <c r="F7" s="78"/>
    </row>
    <row r="8" spans="1:6" ht="15">
      <c r="A8" s="43" t="s">
        <v>56</v>
      </c>
      <c r="B8" s="77" t="s">
        <v>23</v>
      </c>
      <c r="C8" s="77"/>
      <c r="D8" s="77"/>
      <c r="E8" s="77"/>
      <c r="F8" s="44"/>
    </row>
    <row r="9" spans="1:6" ht="20.25" customHeight="1">
      <c r="A9" s="43" t="s">
        <v>57</v>
      </c>
      <c r="B9" s="85" t="s">
        <v>47</v>
      </c>
      <c r="C9" s="85"/>
      <c r="D9" s="85"/>
      <c r="E9" s="85"/>
      <c r="F9" s="85"/>
    </row>
    <row r="10" spans="1:6" ht="90">
      <c r="A10" s="43"/>
      <c r="B10" s="46" t="s">
        <v>58</v>
      </c>
      <c r="C10" s="43" t="s">
        <v>118</v>
      </c>
      <c r="D10" s="43" t="s">
        <v>66</v>
      </c>
      <c r="E10" s="43" t="s">
        <v>59</v>
      </c>
      <c r="F10" s="46" t="s">
        <v>136</v>
      </c>
    </row>
    <row r="11" spans="1:6" ht="30">
      <c r="A11" s="43"/>
      <c r="B11" s="47" t="s">
        <v>60</v>
      </c>
      <c r="C11" s="43" t="s">
        <v>61</v>
      </c>
      <c r="D11" s="43" t="s">
        <v>62</v>
      </c>
      <c r="E11" s="43" t="s">
        <v>63</v>
      </c>
      <c r="F11" s="46" t="s">
        <v>124</v>
      </c>
    </row>
    <row r="12" spans="1:6" ht="90">
      <c r="A12" s="43"/>
      <c r="B12" s="47" t="s">
        <v>64</v>
      </c>
      <c r="C12" s="43" t="s">
        <v>65</v>
      </c>
      <c r="D12" s="43" t="s">
        <v>66</v>
      </c>
      <c r="E12" s="43" t="s">
        <v>67</v>
      </c>
      <c r="F12" s="46" t="s">
        <v>124</v>
      </c>
    </row>
    <row r="13" spans="1:6" ht="31.5" customHeight="1">
      <c r="A13" s="43" t="s">
        <v>68</v>
      </c>
      <c r="B13" s="77" t="s">
        <v>48</v>
      </c>
      <c r="C13" s="77"/>
      <c r="D13" s="77"/>
      <c r="E13" s="77"/>
      <c r="F13" s="77"/>
    </row>
    <row r="14" spans="1:6" ht="93.75" customHeight="1">
      <c r="A14" s="48"/>
      <c r="B14" s="48" t="s">
        <v>69</v>
      </c>
      <c r="C14" s="43" t="s">
        <v>118</v>
      </c>
      <c r="D14" s="43" t="s">
        <v>66</v>
      </c>
      <c r="E14" s="53" t="s">
        <v>59</v>
      </c>
      <c r="F14" s="46" t="s">
        <v>128</v>
      </c>
    </row>
    <row r="15" spans="1:6" ht="125.25" customHeight="1">
      <c r="A15" s="43"/>
      <c r="B15" s="47" t="s">
        <v>70</v>
      </c>
      <c r="C15" s="43" t="s">
        <v>61</v>
      </c>
      <c r="D15" s="43" t="s">
        <v>62</v>
      </c>
      <c r="E15" s="43" t="s">
        <v>71</v>
      </c>
      <c r="F15" s="46" t="s">
        <v>125</v>
      </c>
    </row>
    <row r="16" spans="1:6" ht="90">
      <c r="A16" s="43"/>
      <c r="B16" s="47" t="s">
        <v>72</v>
      </c>
      <c r="C16" s="43" t="s">
        <v>65</v>
      </c>
      <c r="D16" s="43" t="s">
        <v>66</v>
      </c>
      <c r="E16" s="43" t="s">
        <v>67</v>
      </c>
      <c r="F16" s="46" t="s">
        <v>125</v>
      </c>
    </row>
    <row r="17" spans="1:6" ht="15">
      <c r="A17" s="43" t="s">
        <v>73</v>
      </c>
      <c r="B17" s="44" t="s">
        <v>24</v>
      </c>
      <c r="C17" s="46"/>
      <c r="D17" s="46"/>
      <c r="E17" s="43"/>
      <c r="F17" s="46"/>
    </row>
    <row r="18" spans="1:6" ht="18" customHeight="1">
      <c r="A18" s="43" t="s">
        <v>74</v>
      </c>
      <c r="B18" s="77" t="s">
        <v>46</v>
      </c>
      <c r="C18" s="77"/>
      <c r="D18" s="77"/>
      <c r="E18" s="77"/>
      <c r="F18" s="77"/>
    </row>
    <row r="19" spans="1:6" ht="90">
      <c r="A19" s="48"/>
      <c r="B19" s="48" t="s">
        <v>58</v>
      </c>
      <c r="C19" s="43" t="s">
        <v>118</v>
      </c>
      <c r="D19" s="43" t="s">
        <v>66</v>
      </c>
      <c r="E19" s="53" t="s">
        <v>59</v>
      </c>
      <c r="F19" s="46" t="s">
        <v>128</v>
      </c>
    </row>
    <row r="20" spans="1:6" ht="75">
      <c r="A20" s="43"/>
      <c r="B20" s="47" t="s">
        <v>75</v>
      </c>
      <c r="C20" s="43" t="s">
        <v>61</v>
      </c>
      <c r="D20" s="43" t="s">
        <v>62</v>
      </c>
      <c r="E20" s="43" t="s">
        <v>76</v>
      </c>
      <c r="F20" s="46" t="s">
        <v>125</v>
      </c>
    </row>
    <row r="21" spans="1:6" ht="90">
      <c r="A21" s="43"/>
      <c r="B21" s="47" t="s">
        <v>72</v>
      </c>
      <c r="C21" s="43" t="s">
        <v>65</v>
      </c>
      <c r="D21" s="43" t="s">
        <v>66</v>
      </c>
      <c r="E21" s="43" t="s">
        <v>67</v>
      </c>
      <c r="F21" s="46" t="s">
        <v>125</v>
      </c>
    </row>
    <row r="22" spans="1:6" ht="20.25" customHeight="1">
      <c r="A22" s="43" t="s">
        <v>77</v>
      </c>
      <c r="B22" s="77" t="s">
        <v>45</v>
      </c>
      <c r="C22" s="77"/>
      <c r="D22" s="77"/>
      <c r="E22" s="77"/>
      <c r="F22" s="77"/>
    </row>
    <row r="23" spans="1:6" ht="90">
      <c r="A23" s="48"/>
      <c r="B23" s="48" t="s">
        <v>58</v>
      </c>
      <c r="C23" s="43" t="s">
        <v>118</v>
      </c>
      <c r="D23" s="43" t="s">
        <v>66</v>
      </c>
      <c r="E23" s="53" t="s">
        <v>59</v>
      </c>
      <c r="F23" s="46" t="s">
        <v>136</v>
      </c>
    </row>
    <row r="24" spans="1:6" ht="39.75" customHeight="1">
      <c r="A24" s="43"/>
      <c r="B24" s="47" t="s">
        <v>60</v>
      </c>
      <c r="C24" s="43" t="s">
        <v>61</v>
      </c>
      <c r="D24" s="43" t="s">
        <v>62</v>
      </c>
      <c r="E24" s="43" t="s">
        <v>63</v>
      </c>
      <c r="F24" s="46" t="s">
        <v>124</v>
      </c>
    </row>
    <row r="25" spans="1:6" ht="90">
      <c r="A25" s="43"/>
      <c r="B25" s="47" t="s">
        <v>72</v>
      </c>
      <c r="C25" s="43" t="s">
        <v>65</v>
      </c>
      <c r="D25" s="43" t="s">
        <v>66</v>
      </c>
      <c r="E25" s="43" t="s">
        <v>67</v>
      </c>
      <c r="F25" s="46" t="s">
        <v>124</v>
      </c>
    </row>
    <row r="26" spans="1:6" ht="21.75" customHeight="1">
      <c r="A26" s="49" t="s">
        <v>121</v>
      </c>
      <c r="B26" s="77" t="s">
        <v>78</v>
      </c>
      <c r="C26" s="77"/>
      <c r="D26" s="77"/>
      <c r="E26" s="77"/>
      <c r="F26" s="77"/>
    </row>
    <row r="27" spans="1:6" ht="90">
      <c r="A27" s="48"/>
      <c r="B27" s="48" t="s">
        <v>58</v>
      </c>
      <c r="C27" s="43" t="s">
        <v>118</v>
      </c>
      <c r="D27" s="43" t="s">
        <v>66</v>
      </c>
      <c r="E27" s="53" t="s">
        <v>59</v>
      </c>
      <c r="F27" s="43" t="s">
        <v>126</v>
      </c>
    </row>
    <row r="28" spans="1:6" ht="75">
      <c r="A28" s="43"/>
      <c r="B28" s="47" t="s">
        <v>79</v>
      </c>
      <c r="C28" s="43" t="s">
        <v>61</v>
      </c>
      <c r="D28" s="43" t="s">
        <v>62</v>
      </c>
      <c r="E28" s="43" t="s">
        <v>80</v>
      </c>
      <c r="F28" s="43" t="s">
        <v>137</v>
      </c>
    </row>
    <row r="29" spans="1:6" ht="90">
      <c r="A29" s="43"/>
      <c r="B29" s="47" t="s">
        <v>72</v>
      </c>
      <c r="C29" s="43" t="s">
        <v>65</v>
      </c>
      <c r="D29" s="43" t="s">
        <v>66</v>
      </c>
      <c r="E29" s="43" t="s">
        <v>67</v>
      </c>
      <c r="F29" s="43" t="s">
        <v>137</v>
      </c>
    </row>
    <row r="30" spans="1:6" ht="15">
      <c r="A30" s="54" t="s">
        <v>81</v>
      </c>
      <c r="B30" s="55" t="s">
        <v>25</v>
      </c>
      <c r="C30" s="51"/>
      <c r="D30" s="51"/>
      <c r="E30" s="50"/>
      <c r="F30" s="51"/>
    </row>
    <row r="31" spans="1:6" ht="23.25" customHeight="1">
      <c r="A31" s="43" t="s">
        <v>82</v>
      </c>
      <c r="B31" s="77" t="s">
        <v>44</v>
      </c>
      <c r="C31" s="77"/>
      <c r="D31" s="77"/>
      <c r="E31" s="77"/>
      <c r="F31" s="77"/>
    </row>
    <row r="32" spans="1:6" ht="90">
      <c r="A32" s="43"/>
      <c r="B32" s="47" t="s">
        <v>58</v>
      </c>
      <c r="C32" s="43" t="s">
        <v>118</v>
      </c>
      <c r="D32" s="43" t="s">
        <v>66</v>
      </c>
      <c r="E32" s="43" t="s">
        <v>59</v>
      </c>
      <c r="F32" s="46" t="s">
        <v>136</v>
      </c>
    </row>
    <row r="33" spans="1:6" ht="30">
      <c r="A33" s="43"/>
      <c r="B33" s="47" t="s">
        <v>60</v>
      </c>
      <c r="C33" s="43" t="s">
        <v>61</v>
      </c>
      <c r="D33" s="43" t="s">
        <v>62</v>
      </c>
      <c r="E33" s="43" t="s">
        <v>63</v>
      </c>
      <c r="F33" s="46" t="s">
        <v>124</v>
      </c>
    </row>
    <row r="34" spans="1:6" ht="90">
      <c r="A34" s="43"/>
      <c r="B34" s="47" t="s">
        <v>64</v>
      </c>
      <c r="C34" s="43" t="s">
        <v>65</v>
      </c>
      <c r="D34" s="43" t="s">
        <v>66</v>
      </c>
      <c r="E34" s="43" t="s">
        <v>67</v>
      </c>
      <c r="F34" s="46" t="s">
        <v>124</v>
      </c>
    </row>
    <row r="35" spans="1:6" ht="21" customHeight="1">
      <c r="A35" s="43" t="s">
        <v>83</v>
      </c>
      <c r="B35" s="74" t="s">
        <v>43</v>
      </c>
      <c r="C35" s="75"/>
      <c r="D35" s="75"/>
      <c r="E35" s="75"/>
      <c r="F35" s="76"/>
    </row>
    <row r="36" spans="1:6" ht="90">
      <c r="A36" s="43"/>
      <c r="B36" s="47" t="s">
        <v>58</v>
      </c>
      <c r="C36" s="43" t="s">
        <v>118</v>
      </c>
      <c r="D36" s="43" t="s">
        <v>66</v>
      </c>
      <c r="E36" s="43" t="s">
        <v>59</v>
      </c>
      <c r="F36" s="46" t="s">
        <v>128</v>
      </c>
    </row>
    <row r="37" spans="1:6" ht="129" customHeight="1">
      <c r="A37" s="43"/>
      <c r="B37" s="47" t="s">
        <v>84</v>
      </c>
      <c r="C37" s="43" t="s">
        <v>61</v>
      </c>
      <c r="D37" s="43" t="s">
        <v>62</v>
      </c>
      <c r="E37" s="43" t="s">
        <v>71</v>
      </c>
      <c r="F37" s="46" t="s">
        <v>125</v>
      </c>
    </row>
    <row r="38" spans="1:6" ht="120.75" customHeight="1">
      <c r="A38" s="43"/>
      <c r="B38" s="47" t="s">
        <v>72</v>
      </c>
      <c r="C38" s="43" t="s">
        <v>65</v>
      </c>
      <c r="D38" s="43" t="s">
        <v>66</v>
      </c>
      <c r="E38" s="43" t="s">
        <v>67</v>
      </c>
      <c r="F38" s="46" t="s">
        <v>125</v>
      </c>
    </row>
    <row r="39" spans="1:6" ht="15">
      <c r="A39" s="43" t="s">
        <v>85</v>
      </c>
      <c r="B39" s="44" t="s">
        <v>26</v>
      </c>
      <c r="C39" s="46"/>
      <c r="D39" s="46"/>
      <c r="E39" s="43"/>
      <c r="F39" s="46"/>
    </row>
    <row r="40" spans="1:6" ht="21" customHeight="1">
      <c r="A40" s="43" t="s">
        <v>86</v>
      </c>
      <c r="B40" s="74" t="s">
        <v>122</v>
      </c>
      <c r="C40" s="75"/>
      <c r="D40" s="75"/>
      <c r="E40" s="75"/>
      <c r="F40" s="76"/>
    </row>
    <row r="41" spans="1:6" ht="99.75" customHeight="1">
      <c r="A41" s="43"/>
      <c r="B41" s="47" t="s">
        <v>58</v>
      </c>
      <c r="C41" s="43" t="s">
        <v>118</v>
      </c>
      <c r="D41" s="43" t="s">
        <v>66</v>
      </c>
      <c r="E41" s="43" t="s">
        <v>59</v>
      </c>
      <c r="F41" s="46" t="s">
        <v>128</v>
      </c>
    </row>
    <row r="42" spans="1:6" ht="38.25" customHeight="1">
      <c r="A42" s="43"/>
      <c r="B42" s="47" t="s">
        <v>70</v>
      </c>
      <c r="C42" s="43" t="s">
        <v>61</v>
      </c>
      <c r="D42" s="43" t="s">
        <v>62</v>
      </c>
      <c r="E42" s="43" t="s">
        <v>87</v>
      </c>
      <c r="F42" s="46" t="s">
        <v>125</v>
      </c>
    </row>
    <row r="43" spans="1:6" ht="100.5" customHeight="1">
      <c r="A43" s="43"/>
      <c r="B43" s="47" t="s">
        <v>72</v>
      </c>
      <c r="C43" s="43" t="s">
        <v>65</v>
      </c>
      <c r="D43" s="43" t="s">
        <v>66</v>
      </c>
      <c r="E43" s="43" t="s">
        <v>67</v>
      </c>
      <c r="F43" s="46" t="s">
        <v>125</v>
      </c>
    </row>
    <row r="44" spans="1:6" ht="34.5" customHeight="1">
      <c r="A44" s="43" t="s">
        <v>88</v>
      </c>
      <c r="B44" s="74" t="s">
        <v>41</v>
      </c>
      <c r="C44" s="75"/>
      <c r="D44" s="75"/>
      <c r="E44" s="75"/>
      <c r="F44" s="76"/>
    </row>
    <row r="45" spans="1:6" ht="90">
      <c r="A45" s="43"/>
      <c r="B45" s="47" t="s">
        <v>58</v>
      </c>
      <c r="C45" s="43" t="s">
        <v>118</v>
      </c>
      <c r="D45" s="43" t="s">
        <v>66</v>
      </c>
      <c r="E45" s="43" t="s">
        <v>59</v>
      </c>
      <c r="F45" s="46" t="s">
        <v>128</v>
      </c>
    </row>
    <row r="46" spans="1:6" ht="123" customHeight="1">
      <c r="A46" s="43"/>
      <c r="B46" s="47" t="s">
        <v>70</v>
      </c>
      <c r="C46" s="43" t="s">
        <v>61</v>
      </c>
      <c r="D46" s="43" t="s">
        <v>62</v>
      </c>
      <c r="E46" s="43" t="s">
        <v>71</v>
      </c>
      <c r="F46" s="46" t="s">
        <v>125</v>
      </c>
    </row>
    <row r="47" spans="1:6" ht="90">
      <c r="A47" s="43"/>
      <c r="B47" s="47" t="s">
        <v>72</v>
      </c>
      <c r="C47" s="43" t="s">
        <v>65</v>
      </c>
      <c r="D47" s="43" t="s">
        <v>66</v>
      </c>
      <c r="E47" s="43" t="s">
        <v>67</v>
      </c>
      <c r="F47" s="46" t="s">
        <v>125</v>
      </c>
    </row>
    <row r="48" spans="1:6" ht="23.25" customHeight="1">
      <c r="A48" s="43" t="s">
        <v>89</v>
      </c>
      <c r="B48" s="82" t="s">
        <v>38</v>
      </c>
      <c r="C48" s="83"/>
      <c r="D48" s="83"/>
      <c r="E48" s="83"/>
      <c r="F48" s="84"/>
    </row>
    <row r="49" spans="1:6" ht="95.25" customHeight="1">
      <c r="A49" s="43"/>
      <c r="B49" s="47" t="s">
        <v>58</v>
      </c>
      <c r="C49" s="43" t="s">
        <v>118</v>
      </c>
      <c r="D49" s="43" t="s">
        <v>66</v>
      </c>
      <c r="E49" s="43" t="s">
        <v>59</v>
      </c>
      <c r="F49" s="46" t="s">
        <v>128</v>
      </c>
    </row>
    <row r="50" spans="1:6" ht="30">
      <c r="A50" s="43"/>
      <c r="B50" s="47" t="s">
        <v>90</v>
      </c>
      <c r="C50" s="43" t="s">
        <v>61</v>
      </c>
      <c r="D50" s="43" t="s">
        <v>62</v>
      </c>
      <c r="E50" s="43" t="s">
        <v>87</v>
      </c>
      <c r="F50" s="46" t="s">
        <v>125</v>
      </c>
    </row>
    <row r="51" spans="1:6" ht="90">
      <c r="A51" s="43"/>
      <c r="B51" s="47" t="s">
        <v>72</v>
      </c>
      <c r="C51" s="43" t="s">
        <v>65</v>
      </c>
      <c r="D51" s="43" t="s">
        <v>66</v>
      </c>
      <c r="E51" s="43" t="s">
        <v>67</v>
      </c>
      <c r="F51" s="46" t="s">
        <v>125</v>
      </c>
    </row>
    <row r="52" spans="1:6" ht="15">
      <c r="A52" s="43" t="s">
        <v>91</v>
      </c>
      <c r="B52" s="44" t="s">
        <v>123</v>
      </c>
      <c r="C52" s="46"/>
      <c r="D52" s="46"/>
      <c r="E52" s="43"/>
      <c r="F52" s="46"/>
    </row>
    <row r="53" spans="1:6" ht="19.5" customHeight="1">
      <c r="A53" s="43" t="s">
        <v>92</v>
      </c>
      <c r="B53" s="74" t="s">
        <v>40</v>
      </c>
      <c r="C53" s="75"/>
      <c r="D53" s="75"/>
      <c r="E53" s="75"/>
      <c r="F53" s="75"/>
    </row>
    <row r="54" spans="1:6" ht="90">
      <c r="A54" s="43"/>
      <c r="B54" s="47" t="s">
        <v>58</v>
      </c>
      <c r="C54" s="43" t="s">
        <v>118</v>
      </c>
      <c r="D54" s="43" t="s">
        <v>66</v>
      </c>
      <c r="E54" s="43" t="s">
        <v>59</v>
      </c>
      <c r="F54" s="46" t="s">
        <v>136</v>
      </c>
    </row>
    <row r="55" spans="1:6" ht="30">
      <c r="A55" s="43"/>
      <c r="B55" s="47" t="s">
        <v>60</v>
      </c>
      <c r="C55" s="43" t="s">
        <v>61</v>
      </c>
      <c r="D55" s="43" t="s">
        <v>62</v>
      </c>
      <c r="E55" s="43" t="s">
        <v>63</v>
      </c>
      <c r="F55" s="46" t="s">
        <v>124</v>
      </c>
    </row>
    <row r="56" spans="1:6" ht="90">
      <c r="A56" s="43"/>
      <c r="B56" s="47" t="s">
        <v>64</v>
      </c>
      <c r="C56" s="43" t="s">
        <v>65</v>
      </c>
      <c r="D56" s="43" t="s">
        <v>66</v>
      </c>
      <c r="E56" s="43" t="s">
        <v>67</v>
      </c>
      <c r="F56" s="46" t="s">
        <v>124</v>
      </c>
    </row>
    <row r="57" spans="1:6" ht="22.5" customHeight="1">
      <c r="A57" s="43" t="s">
        <v>93</v>
      </c>
      <c r="B57" s="74" t="s">
        <v>78</v>
      </c>
      <c r="C57" s="75"/>
      <c r="D57" s="75"/>
      <c r="E57" s="75"/>
      <c r="F57" s="76"/>
    </row>
    <row r="58" spans="1:6" ht="90">
      <c r="A58" s="43"/>
      <c r="B58" s="47" t="s">
        <v>58</v>
      </c>
      <c r="C58" s="43" t="s">
        <v>118</v>
      </c>
      <c r="D58" s="43" t="s">
        <v>66</v>
      </c>
      <c r="E58" s="43" t="s">
        <v>59</v>
      </c>
      <c r="F58" s="45" t="s">
        <v>127</v>
      </c>
    </row>
    <row r="59" spans="1:6" ht="75">
      <c r="A59" s="43"/>
      <c r="B59" s="47" t="s">
        <v>79</v>
      </c>
      <c r="C59" s="43" t="s">
        <v>61</v>
      </c>
      <c r="D59" s="43" t="s">
        <v>62</v>
      </c>
      <c r="E59" s="43" t="s">
        <v>80</v>
      </c>
      <c r="F59" s="43" t="s">
        <v>137</v>
      </c>
    </row>
    <row r="60" spans="1:6" ht="90">
      <c r="A60" s="43"/>
      <c r="B60" s="47" t="s">
        <v>72</v>
      </c>
      <c r="C60" s="43" t="s">
        <v>65</v>
      </c>
      <c r="D60" s="43" t="s">
        <v>66</v>
      </c>
      <c r="E60" s="43" t="s">
        <v>67</v>
      </c>
      <c r="F60" s="43" t="s">
        <v>137</v>
      </c>
    </row>
    <row r="61" spans="1:6" ht="15">
      <c r="A61" s="43" t="s">
        <v>94</v>
      </c>
      <c r="B61" s="44" t="s">
        <v>30</v>
      </c>
      <c r="C61" s="46"/>
      <c r="D61" s="46"/>
      <c r="E61" s="43"/>
      <c r="F61" s="46"/>
    </row>
    <row r="62" spans="1:6" ht="30" customHeight="1">
      <c r="A62" s="43" t="s">
        <v>95</v>
      </c>
      <c r="B62" s="74" t="s">
        <v>39</v>
      </c>
      <c r="C62" s="75"/>
      <c r="D62" s="75"/>
      <c r="E62" s="75"/>
      <c r="F62" s="76"/>
    </row>
    <row r="63" spans="1:6" ht="90">
      <c r="A63" s="43"/>
      <c r="B63" s="47" t="s">
        <v>58</v>
      </c>
      <c r="C63" s="43" t="s">
        <v>118</v>
      </c>
      <c r="D63" s="43" t="s">
        <v>66</v>
      </c>
      <c r="E63" s="43" t="s">
        <v>59</v>
      </c>
      <c r="F63" s="46" t="s">
        <v>128</v>
      </c>
    </row>
    <row r="64" spans="1:6" ht="30">
      <c r="A64" s="43"/>
      <c r="B64" s="47" t="s">
        <v>70</v>
      </c>
      <c r="C64" s="43" t="s">
        <v>61</v>
      </c>
      <c r="D64" s="43" t="s">
        <v>62</v>
      </c>
      <c r="E64" s="43" t="s">
        <v>96</v>
      </c>
      <c r="F64" s="46" t="s">
        <v>125</v>
      </c>
    </row>
    <row r="65" spans="1:6" ht="90">
      <c r="A65" s="43"/>
      <c r="B65" s="47" t="s">
        <v>97</v>
      </c>
      <c r="C65" s="43" t="s">
        <v>65</v>
      </c>
      <c r="D65" s="43" t="s">
        <v>66</v>
      </c>
      <c r="E65" s="43" t="s">
        <v>67</v>
      </c>
      <c r="F65" s="46" t="s">
        <v>125</v>
      </c>
    </row>
    <row r="66" spans="1:6" ht="22.5" customHeight="1">
      <c r="A66" s="43" t="s">
        <v>98</v>
      </c>
      <c r="B66" s="74" t="s">
        <v>38</v>
      </c>
      <c r="C66" s="75"/>
      <c r="D66" s="75"/>
      <c r="E66" s="75"/>
      <c r="F66" s="76"/>
    </row>
    <row r="67" spans="1:6" ht="90">
      <c r="A67" s="43"/>
      <c r="B67" s="47" t="s">
        <v>58</v>
      </c>
      <c r="C67" s="43" t="s">
        <v>118</v>
      </c>
      <c r="D67" s="43" t="s">
        <v>66</v>
      </c>
      <c r="E67" s="43" t="s">
        <v>59</v>
      </c>
      <c r="F67" s="46" t="s">
        <v>128</v>
      </c>
    </row>
    <row r="68" spans="1:6" ht="30">
      <c r="A68" s="43"/>
      <c r="B68" s="47" t="s">
        <v>99</v>
      </c>
      <c r="C68" s="43" t="s">
        <v>61</v>
      </c>
      <c r="D68" s="43" t="s">
        <v>62</v>
      </c>
      <c r="E68" s="43" t="s">
        <v>87</v>
      </c>
      <c r="F68" s="46" t="s">
        <v>125</v>
      </c>
    </row>
    <row r="69" spans="1:6" ht="90">
      <c r="A69" s="43"/>
      <c r="B69" s="47" t="s">
        <v>72</v>
      </c>
      <c r="C69" s="43" t="s">
        <v>65</v>
      </c>
      <c r="D69" s="43" t="s">
        <v>66</v>
      </c>
      <c r="E69" s="43" t="s">
        <v>67</v>
      </c>
      <c r="F69" s="46" t="s">
        <v>125</v>
      </c>
    </row>
    <row r="70" spans="1:6" ht="15">
      <c r="A70" s="43" t="s">
        <v>100</v>
      </c>
      <c r="B70" s="44" t="s">
        <v>31</v>
      </c>
      <c r="C70" s="46"/>
      <c r="D70" s="46"/>
      <c r="E70" s="43"/>
      <c r="F70" s="46"/>
    </row>
    <row r="71" spans="1:6" ht="33.75" customHeight="1">
      <c r="A71" s="43" t="s">
        <v>101</v>
      </c>
      <c r="B71" s="74" t="s">
        <v>102</v>
      </c>
      <c r="C71" s="75"/>
      <c r="D71" s="75"/>
      <c r="E71" s="75"/>
      <c r="F71" s="76"/>
    </row>
    <row r="72" spans="1:6" ht="90">
      <c r="A72" s="43"/>
      <c r="B72" s="47" t="s">
        <v>58</v>
      </c>
      <c r="C72" s="43" t="s">
        <v>118</v>
      </c>
      <c r="D72" s="43" t="s">
        <v>66</v>
      </c>
      <c r="E72" s="43" t="s">
        <v>59</v>
      </c>
      <c r="F72" s="46" t="s">
        <v>128</v>
      </c>
    </row>
    <row r="73" spans="1:6" ht="135">
      <c r="A73" s="43"/>
      <c r="B73" s="47" t="s">
        <v>70</v>
      </c>
      <c r="C73" s="43" t="s">
        <v>61</v>
      </c>
      <c r="D73" s="43" t="s">
        <v>62</v>
      </c>
      <c r="E73" s="43" t="s">
        <v>71</v>
      </c>
      <c r="F73" s="46" t="s">
        <v>125</v>
      </c>
    </row>
    <row r="74" spans="1:6" ht="90">
      <c r="A74" s="43"/>
      <c r="B74" s="45" t="s">
        <v>72</v>
      </c>
      <c r="C74" s="43" t="s">
        <v>65</v>
      </c>
      <c r="D74" s="43" t="s">
        <v>66</v>
      </c>
      <c r="E74" s="43" t="s">
        <v>67</v>
      </c>
      <c r="F74" s="46" t="s">
        <v>125</v>
      </c>
    </row>
    <row r="75" spans="1:6" ht="33.75" customHeight="1">
      <c r="A75" s="43" t="s">
        <v>103</v>
      </c>
      <c r="B75" s="74" t="s">
        <v>37</v>
      </c>
      <c r="C75" s="75"/>
      <c r="D75" s="75"/>
      <c r="E75" s="75"/>
      <c r="F75" s="76"/>
    </row>
    <row r="76" spans="1:6" ht="91.5" customHeight="1">
      <c r="A76" s="43"/>
      <c r="B76" s="47" t="s">
        <v>58</v>
      </c>
      <c r="C76" s="43" t="s">
        <v>118</v>
      </c>
      <c r="D76" s="43" t="s">
        <v>66</v>
      </c>
      <c r="E76" s="43" t="s">
        <v>59</v>
      </c>
      <c r="F76" s="46" t="s">
        <v>136</v>
      </c>
    </row>
    <row r="77" spans="1:6" ht="33" customHeight="1">
      <c r="A77" s="43"/>
      <c r="B77" s="47" t="s">
        <v>60</v>
      </c>
      <c r="C77" s="43" t="s">
        <v>61</v>
      </c>
      <c r="D77" s="43" t="s">
        <v>62</v>
      </c>
      <c r="E77" s="43" t="s">
        <v>63</v>
      </c>
      <c r="F77" s="46" t="s">
        <v>124</v>
      </c>
    </row>
    <row r="78" spans="1:6" ht="90">
      <c r="A78" s="43"/>
      <c r="B78" s="47" t="s">
        <v>64</v>
      </c>
      <c r="C78" s="43" t="s">
        <v>65</v>
      </c>
      <c r="D78" s="43" t="s">
        <v>66</v>
      </c>
      <c r="E78" s="43" t="s">
        <v>67</v>
      </c>
      <c r="F78" s="46" t="s">
        <v>124</v>
      </c>
    </row>
    <row r="79" spans="1:6" ht="21.75" customHeight="1">
      <c r="A79" s="79" t="s">
        <v>104</v>
      </c>
      <c r="B79" s="80"/>
      <c r="C79" s="80"/>
      <c r="D79" s="80"/>
      <c r="E79" s="80"/>
      <c r="F79" s="81"/>
    </row>
    <row r="80" spans="1:6" ht="90">
      <c r="A80" s="43" t="s">
        <v>56</v>
      </c>
      <c r="B80" s="46" t="s">
        <v>105</v>
      </c>
      <c r="C80" s="46"/>
      <c r="D80" s="43" t="s">
        <v>66</v>
      </c>
      <c r="E80" s="43"/>
      <c r="F80" s="43"/>
    </row>
    <row r="81" spans="1:6" ht="92.25" customHeight="1">
      <c r="A81" s="43" t="s">
        <v>57</v>
      </c>
      <c r="B81" s="46" t="s">
        <v>106</v>
      </c>
      <c r="C81" s="43" t="s">
        <v>107</v>
      </c>
      <c r="D81" s="43" t="s">
        <v>66</v>
      </c>
      <c r="E81" s="43" t="s">
        <v>108</v>
      </c>
      <c r="F81" s="46" t="s">
        <v>131</v>
      </c>
    </row>
    <row r="82" spans="1:6" ht="135.75" customHeight="1">
      <c r="A82" s="43" t="s">
        <v>68</v>
      </c>
      <c r="B82" s="46" t="s">
        <v>109</v>
      </c>
      <c r="C82" s="43" t="s">
        <v>110</v>
      </c>
      <c r="D82" s="43" t="s">
        <v>66</v>
      </c>
      <c r="E82" s="43" t="s">
        <v>111</v>
      </c>
      <c r="F82" s="46" t="s">
        <v>129</v>
      </c>
    </row>
    <row r="83" spans="1:6" ht="122.25" customHeight="1">
      <c r="A83" s="43" t="s">
        <v>73</v>
      </c>
      <c r="B83" s="46" t="s">
        <v>112</v>
      </c>
      <c r="C83" s="43" t="s">
        <v>113</v>
      </c>
      <c r="D83" s="43" t="s">
        <v>66</v>
      </c>
      <c r="E83" s="43" t="s">
        <v>114</v>
      </c>
      <c r="F83" s="48" t="s">
        <v>130</v>
      </c>
    </row>
    <row r="84" spans="1:6" ht="15">
      <c r="A84" s="41"/>
      <c r="F84" s="58"/>
    </row>
    <row r="85" ht="15">
      <c r="A85" s="41"/>
    </row>
    <row r="86" ht="15.75">
      <c r="A86" s="42" t="s">
        <v>115</v>
      </c>
    </row>
    <row r="87" ht="15">
      <c r="A87" s="41" t="s">
        <v>116</v>
      </c>
    </row>
    <row r="88" spans="1:2" ht="15">
      <c r="A88" s="41" t="s">
        <v>117</v>
      </c>
      <c r="B88" s="56"/>
    </row>
  </sheetData>
  <sheetProtection/>
  <mergeCells count="28">
    <mergeCell ref="A79:F79"/>
    <mergeCell ref="B40:F40"/>
    <mergeCell ref="B53:F53"/>
    <mergeCell ref="B48:F48"/>
    <mergeCell ref="B9:F9"/>
    <mergeCell ref="B66:F66"/>
    <mergeCell ref="B57:F57"/>
    <mergeCell ref="B62:F62"/>
    <mergeCell ref="B26:F26"/>
    <mergeCell ref="B22:F22"/>
    <mergeCell ref="B71:F71"/>
    <mergeCell ref="E5:E6"/>
    <mergeCell ref="F5:F6"/>
    <mergeCell ref="A7:F7"/>
    <mergeCell ref="B8:E8"/>
    <mergeCell ref="B75:F75"/>
    <mergeCell ref="A5:A6"/>
    <mergeCell ref="B5:B6"/>
    <mergeCell ref="C5:C6"/>
    <mergeCell ref="D5:D6"/>
    <mergeCell ref="E1:F1"/>
    <mergeCell ref="A4:F4"/>
    <mergeCell ref="A3:F3"/>
    <mergeCell ref="B44:F44"/>
    <mergeCell ref="B35:F35"/>
    <mergeCell ref="B31:F31"/>
    <mergeCell ref="B18:F18"/>
    <mergeCell ref="B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80" zoomScaleSheetLayoutView="80" zoomScalePageLayoutView="0" workbookViewId="0" topLeftCell="A1">
      <selection activeCell="A27" sqref="A27:M27"/>
    </sheetView>
  </sheetViews>
  <sheetFormatPr defaultColWidth="9.140625" defaultRowHeight="15"/>
  <cols>
    <col min="1" max="1" width="18.57421875" style="0" customWidth="1"/>
    <col min="2" max="2" width="8.8515625" style="0" customWidth="1"/>
    <col min="3" max="3" width="9.28125" style="0" customWidth="1"/>
    <col min="4" max="4" width="8.28125" style="0" customWidth="1"/>
    <col min="5" max="5" width="10.421875" style="32" customWidth="1"/>
    <col min="6" max="6" width="10.00390625" style="32" customWidth="1"/>
    <col min="7" max="7" width="9.28125" style="32" customWidth="1"/>
    <col min="8" max="8" width="9.57421875" style="0" customWidth="1"/>
    <col min="9" max="9" width="9.8515625" style="0" customWidth="1"/>
    <col min="10" max="10" width="7.8515625" style="0" customWidth="1"/>
    <col min="11" max="11" width="8.8515625" style="0" customWidth="1"/>
    <col min="13" max="13" width="13.00390625" style="0" customWidth="1"/>
    <col min="14" max="14" width="12.421875" style="0" customWidth="1"/>
  </cols>
  <sheetData>
    <row r="1" spans="1:14" s="17" customFormat="1" ht="120" customHeight="1" thickBot="1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</row>
    <row r="2" spans="1:15" ht="90.75" customHeight="1" thickBot="1">
      <c r="A2" s="87" t="s">
        <v>20</v>
      </c>
      <c r="B2" s="98" t="s">
        <v>133</v>
      </c>
      <c r="C2" s="87" t="s">
        <v>0</v>
      </c>
      <c r="D2" s="90" t="s">
        <v>1</v>
      </c>
      <c r="E2" s="92" t="s">
        <v>3</v>
      </c>
      <c r="F2" s="93"/>
      <c r="G2" s="94"/>
      <c r="H2" s="95" t="s">
        <v>7</v>
      </c>
      <c r="I2" s="96"/>
      <c r="J2" s="97"/>
      <c r="K2" s="107" t="s">
        <v>22</v>
      </c>
      <c r="L2" s="96"/>
      <c r="M2" s="97"/>
      <c r="N2" s="87" t="s">
        <v>8</v>
      </c>
      <c r="O2" s="1"/>
    </row>
    <row r="3" spans="1:15" ht="57" customHeight="1" thickBot="1">
      <c r="A3" s="88"/>
      <c r="B3" s="99"/>
      <c r="C3" s="89"/>
      <c r="D3" s="91"/>
      <c r="E3" s="26" t="s">
        <v>4</v>
      </c>
      <c r="F3" s="27" t="s">
        <v>5</v>
      </c>
      <c r="G3" s="27" t="s">
        <v>6</v>
      </c>
      <c r="H3" s="4" t="s">
        <v>4</v>
      </c>
      <c r="I3" s="5" t="s">
        <v>5</v>
      </c>
      <c r="J3" s="5" t="s">
        <v>6</v>
      </c>
      <c r="K3" s="4" t="s">
        <v>4</v>
      </c>
      <c r="L3" s="5" t="s">
        <v>5</v>
      </c>
      <c r="M3" s="5" t="s">
        <v>6</v>
      </c>
      <c r="N3" s="89"/>
      <c r="O3" s="1"/>
    </row>
    <row r="4" spans="1:15" ht="16.5" thickBot="1">
      <c r="A4" s="19">
        <v>1</v>
      </c>
      <c r="B4" s="63"/>
      <c r="C4" s="3">
        <v>2</v>
      </c>
      <c r="D4" s="25">
        <v>4</v>
      </c>
      <c r="E4" s="25">
        <v>5</v>
      </c>
      <c r="F4" s="25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59">
        <v>14</v>
      </c>
      <c r="O4" s="1"/>
    </row>
    <row r="5" spans="1:15" ht="16.5" thickBot="1">
      <c r="A5" s="18" t="s">
        <v>23</v>
      </c>
      <c r="B5" s="19">
        <v>3</v>
      </c>
      <c r="C5" s="3"/>
      <c r="D5" s="3"/>
      <c r="E5" s="33">
        <f aca="true" t="shared" si="0" ref="E5:M5">SUM(E6:E7)</f>
        <v>328125</v>
      </c>
      <c r="F5" s="33">
        <f t="shared" si="0"/>
        <v>312506.25</v>
      </c>
      <c r="G5" s="33">
        <f t="shared" si="0"/>
        <v>15618.75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34">
        <f>F5-I5</f>
        <v>312506.25</v>
      </c>
      <c r="O5" s="1"/>
    </row>
    <row r="6" spans="1:15" ht="94.5" customHeight="1" thickBot="1">
      <c r="A6" s="111" t="s">
        <v>47</v>
      </c>
      <c r="B6" s="112" t="s">
        <v>134</v>
      </c>
      <c r="C6" s="113">
        <v>72</v>
      </c>
      <c r="D6" s="114">
        <v>0</v>
      </c>
      <c r="E6" s="115">
        <v>129555.18</v>
      </c>
      <c r="F6" s="116">
        <f>E6*95.24%</f>
        <v>123388.35343199999</v>
      </c>
      <c r="G6" s="116">
        <f>E6*4.76%</f>
        <v>6166.8265679999995</v>
      </c>
      <c r="H6" s="115">
        <v>0</v>
      </c>
      <c r="I6" s="116">
        <f>H6*95.24%</f>
        <v>0</v>
      </c>
      <c r="J6" s="116">
        <f>H6*4.76%</f>
        <v>0</v>
      </c>
      <c r="K6" s="115">
        <v>0</v>
      </c>
      <c r="L6" s="116">
        <f>K6*95.24%</f>
        <v>0</v>
      </c>
      <c r="M6" s="116">
        <f>K6*4.76%</f>
        <v>0</v>
      </c>
      <c r="N6" s="34">
        <f aca="true" t="shared" si="1" ref="N6:N27">F6-I6</f>
        <v>123388.35343199999</v>
      </c>
      <c r="O6" s="1"/>
    </row>
    <row r="7" spans="1:15" ht="123" customHeight="1" thickBot="1">
      <c r="A7" s="20" t="s">
        <v>48</v>
      </c>
      <c r="B7" s="61" t="s">
        <v>135</v>
      </c>
      <c r="C7" s="24">
        <v>1</v>
      </c>
      <c r="D7" s="24">
        <v>0</v>
      </c>
      <c r="E7" s="35">
        <v>198569.82</v>
      </c>
      <c r="F7" s="36">
        <f>E7*95.24%</f>
        <v>189117.896568</v>
      </c>
      <c r="G7" s="36">
        <f>E7*4.76%</f>
        <v>9451.923432</v>
      </c>
      <c r="H7" s="35">
        <v>0</v>
      </c>
      <c r="I7" s="36">
        <f>H7*95.24%</f>
        <v>0</v>
      </c>
      <c r="J7" s="36">
        <f>H7*4.76%</f>
        <v>0</v>
      </c>
      <c r="K7" s="35">
        <v>0</v>
      </c>
      <c r="L7" s="36">
        <f>K7*95.24%</f>
        <v>0</v>
      </c>
      <c r="M7" s="36">
        <f>K7*4.76%</f>
        <v>0</v>
      </c>
      <c r="N7" s="34">
        <f t="shared" si="1"/>
        <v>189117.896568</v>
      </c>
      <c r="O7" s="1"/>
    </row>
    <row r="8" spans="1:15" ht="16.5" thickBot="1">
      <c r="A8" s="22" t="s">
        <v>24</v>
      </c>
      <c r="B8" s="64"/>
      <c r="C8" s="24"/>
      <c r="D8" s="24"/>
      <c r="E8" s="33">
        <f aca="true" t="shared" si="2" ref="E8:M8">SUM(E9:E11)</f>
        <v>328125</v>
      </c>
      <c r="F8" s="33">
        <f t="shared" si="2"/>
        <v>312506.25</v>
      </c>
      <c r="G8" s="33">
        <f t="shared" si="2"/>
        <v>15618.75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4">
        <f t="shared" si="1"/>
        <v>312506.25</v>
      </c>
      <c r="O8" s="1"/>
    </row>
    <row r="9" spans="1:15" ht="77.25" customHeight="1" thickBot="1">
      <c r="A9" s="20" t="s">
        <v>46</v>
      </c>
      <c r="B9" s="62" t="s">
        <v>135</v>
      </c>
      <c r="C9" s="24">
        <v>1</v>
      </c>
      <c r="D9" s="24">
        <v>0</v>
      </c>
      <c r="E9" s="37">
        <v>54303</v>
      </c>
      <c r="F9" s="38">
        <f>E9*95.24%</f>
        <v>51718.1772</v>
      </c>
      <c r="G9" s="38">
        <f>E9*4.76%</f>
        <v>2584.8228</v>
      </c>
      <c r="H9" s="37">
        <v>0</v>
      </c>
      <c r="I9" s="38">
        <f>H9*95.24%</f>
        <v>0</v>
      </c>
      <c r="J9" s="38">
        <f>H9*4.76%</f>
        <v>0</v>
      </c>
      <c r="K9" s="37">
        <v>0</v>
      </c>
      <c r="L9" s="38">
        <f>K9*95.24%</f>
        <v>0</v>
      </c>
      <c r="M9" s="38">
        <f>K9*4.76%</f>
        <v>0</v>
      </c>
      <c r="N9" s="34">
        <f t="shared" si="1"/>
        <v>51718.1772</v>
      </c>
      <c r="O9" s="1"/>
    </row>
    <row r="10" spans="1:15" ht="93" customHeight="1" thickBot="1">
      <c r="A10" s="117" t="s">
        <v>45</v>
      </c>
      <c r="B10" s="112" t="s">
        <v>134</v>
      </c>
      <c r="C10" s="113">
        <v>72</v>
      </c>
      <c r="D10" s="113">
        <v>0</v>
      </c>
      <c r="E10" s="115">
        <v>136567.48</v>
      </c>
      <c r="F10" s="116">
        <f>E10*95.24%</f>
        <v>130066.867952</v>
      </c>
      <c r="G10" s="116">
        <f>E10*4.76%</f>
        <v>6500.612048</v>
      </c>
      <c r="H10" s="115">
        <v>0</v>
      </c>
      <c r="I10" s="116">
        <f>H10*95.24%</f>
        <v>0</v>
      </c>
      <c r="J10" s="116">
        <f>H10*4.76%</f>
        <v>0</v>
      </c>
      <c r="K10" s="115">
        <v>0</v>
      </c>
      <c r="L10" s="116">
        <f>K10*95.24%</f>
        <v>0</v>
      </c>
      <c r="M10" s="116">
        <f>K10*4.76%</f>
        <v>0</v>
      </c>
      <c r="N10" s="34">
        <f t="shared" si="1"/>
        <v>130066.867952</v>
      </c>
      <c r="O10" s="1"/>
    </row>
    <row r="11" spans="1:15" ht="57" customHeight="1" thickBot="1">
      <c r="A11" s="20" t="s">
        <v>29</v>
      </c>
      <c r="B11" s="61" t="s">
        <v>135</v>
      </c>
      <c r="C11" s="24">
        <v>1</v>
      </c>
      <c r="D11" s="24">
        <v>0</v>
      </c>
      <c r="E11" s="35">
        <v>137254.52</v>
      </c>
      <c r="F11" s="36">
        <f>E11*95.24%</f>
        <v>130721.20484799998</v>
      </c>
      <c r="G11" s="36">
        <f>E11*4.76%</f>
        <v>6533.315151999999</v>
      </c>
      <c r="H11" s="35">
        <v>0</v>
      </c>
      <c r="I11" s="36">
        <f>H11*95.24%</f>
        <v>0</v>
      </c>
      <c r="J11" s="36">
        <f>H11*4.76%</f>
        <v>0</v>
      </c>
      <c r="K11" s="35">
        <v>0</v>
      </c>
      <c r="L11" s="36">
        <f>K11*95.24%</f>
        <v>0</v>
      </c>
      <c r="M11" s="36">
        <f>K11*4.76%</f>
        <v>0</v>
      </c>
      <c r="N11" s="34">
        <f t="shared" si="1"/>
        <v>130721.20484799998</v>
      </c>
      <c r="O11" s="1"/>
    </row>
    <row r="12" spans="1:15" ht="21.75" customHeight="1" thickBot="1">
      <c r="A12" s="21" t="s">
        <v>25</v>
      </c>
      <c r="C12" s="60"/>
      <c r="D12" s="24"/>
      <c r="E12" s="33">
        <f aca="true" t="shared" si="3" ref="E12:M12">SUM(E13:E14)</f>
        <v>328125</v>
      </c>
      <c r="F12" s="39">
        <f t="shared" si="3"/>
        <v>312506.24999999994</v>
      </c>
      <c r="G12" s="39">
        <f t="shared" si="3"/>
        <v>15618.749999999998</v>
      </c>
      <c r="H12" s="33">
        <f t="shared" si="3"/>
        <v>0</v>
      </c>
      <c r="I12" s="39">
        <f t="shared" si="3"/>
        <v>0</v>
      </c>
      <c r="J12" s="39">
        <f t="shared" si="3"/>
        <v>0</v>
      </c>
      <c r="K12" s="33">
        <f t="shared" si="3"/>
        <v>0</v>
      </c>
      <c r="L12" s="39">
        <f t="shared" si="3"/>
        <v>0</v>
      </c>
      <c r="M12" s="39">
        <f t="shared" si="3"/>
        <v>0</v>
      </c>
      <c r="N12" s="34">
        <f t="shared" si="1"/>
        <v>312506.24999999994</v>
      </c>
      <c r="O12" s="1"/>
    </row>
    <row r="13" spans="1:15" ht="93" customHeight="1" thickBot="1">
      <c r="A13" s="117" t="s">
        <v>44</v>
      </c>
      <c r="B13" s="112" t="s">
        <v>134</v>
      </c>
      <c r="C13" s="113">
        <v>180</v>
      </c>
      <c r="D13" s="113">
        <v>0</v>
      </c>
      <c r="E13" s="115">
        <v>253953.49</v>
      </c>
      <c r="F13" s="116">
        <f>E13*95.24%</f>
        <v>241865.30387599996</v>
      </c>
      <c r="G13" s="116">
        <f>E13*4.76%</f>
        <v>12088.186123999998</v>
      </c>
      <c r="H13" s="115">
        <v>0</v>
      </c>
      <c r="I13" s="116">
        <f>H13*95.24%</f>
        <v>0</v>
      </c>
      <c r="J13" s="116">
        <f>H13*4.76%</f>
        <v>0</v>
      </c>
      <c r="K13" s="115">
        <v>0</v>
      </c>
      <c r="L13" s="116">
        <f>K13*95.24%</f>
        <v>0</v>
      </c>
      <c r="M13" s="116">
        <f>K13*4.76%</f>
        <v>0</v>
      </c>
      <c r="N13" s="34">
        <f t="shared" si="1"/>
        <v>241865.30387599996</v>
      </c>
      <c r="O13" s="1"/>
    </row>
    <row r="14" spans="1:15" ht="112.5" customHeight="1" thickBot="1">
      <c r="A14" s="20" t="s">
        <v>43</v>
      </c>
      <c r="B14" s="61" t="s">
        <v>135</v>
      </c>
      <c r="C14" s="24">
        <v>1</v>
      </c>
      <c r="D14" s="24">
        <v>0</v>
      </c>
      <c r="E14" s="35">
        <v>74171.51</v>
      </c>
      <c r="F14" s="36">
        <f>E14*95.24%</f>
        <v>70640.946124</v>
      </c>
      <c r="G14" s="36">
        <f>E14*4.76%</f>
        <v>3530.5638759999997</v>
      </c>
      <c r="H14" s="35">
        <v>0</v>
      </c>
      <c r="I14" s="36">
        <f>H14*95.24%</f>
        <v>0</v>
      </c>
      <c r="J14" s="36">
        <f>H14*4.76%</f>
        <v>0</v>
      </c>
      <c r="K14" s="35">
        <v>0</v>
      </c>
      <c r="L14" s="36">
        <f>K14*95.24%</f>
        <v>0</v>
      </c>
      <c r="M14" s="36">
        <f>K14*4.76%</f>
        <v>0</v>
      </c>
      <c r="N14" s="34">
        <f t="shared" si="1"/>
        <v>70640.946124</v>
      </c>
      <c r="O14" s="1"/>
    </row>
    <row r="15" spans="1:15" ht="21" customHeight="1" thickBot="1">
      <c r="A15" s="22" t="s">
        <v>26</v>
      </c>
      <c r="B15" s="64"/>
      <c r="C15" s="24"/>
      <c r="D15" s="24"/>
      <c r="E15" s="67">
        <f aca="true" t="shared" si="4" ref="E15:M15">SUM(E16:E18)</f>
        <v>328125.37</v>
      </c>
      <c r="F15" s="67">
        <f t="shared" si="4"/>
        <v>312506.60238799994</v>
      </c>
      <c r="G15" s="67">
        <f t="shared" si="4"/>
        <v>15618.767612</v>
      </c>
      <c r="H15" s="67">
        <f t="shared" si="4"/>
        <v>0</v>
      </c>
      <c r="I15" s="67">
        <f t="shared" si="4"/>
        <v>0</v>
      </c>
      <c r="J15" s="67">
        <f t="shared" si="4"/>
        <v>0</v>
      </c>
      <c r="K15" s="67">
        <f t="shared" si="4"/>
        <v>0</v>
      </c>
      <c r="L15" s="67">
        <f t="shared" si="4"/>
        <v>0</v>
      </c>
      <c r="M15" s="67">
        <f t="shared" si="4"/>
        <v>0</v>
      </c>
      <c r="N15" s="69">
        <f t="shared" si="1"/>
        <v>312506.60238799994</v>
      </c>
      <c r="O15" s="66"/>
    </row>
    <row r="16" spans="1:15" ht="52.5" customHeight="1" thickBot="1">
      <c r="A16" s="20" t="s">
        <v>42</v>
      </c>
      <c r="B16" s="61" t="s">
        <v>135</v>
      </c>
      <c r="C16" s="24">
        <v>1</v>
      </c>
      <c r="D16" s="24">
        <v>0</v>
      </c>
      <c r="E16" s="35">
        <v>73542.59</v>
      </c>
      <c r="F16" s="36">
        <f>E16*95.24%</f>
        <v>70041.962716</v>
      </c>
      <c r="G16" s="36">
        <f>E16*4.76%</f>
        <v>3500.6272839999997</v>
      </c>
      <c r="H16" s="35">
        <v>0</v>
      </c>
      <c r="I16" s="36">
        <f>H16*95.24%</f>
        <v>0</v>
      </c>
      <c r="J16" s="36">
        <f>H16*4.76%</f>
        <v>0</v>
      </c>
      <c r="K16" s="35">
        <v>0</v>
      </c>
      <c r="L16" s="36">
        <f>K16*95.24%</f>
        <v>0</v>
      </c>
      <c r="M16" s="36">
        <f>K16*4.76%</f>
        <v>0</v>
      </c>
      <c r="N16" s="34">
        <f t="shared" si="1"/>
        <v>70041.962716</v>
      </c>
      <c r="O16" s="1"/>
    </row>
    <row r="17" spans="1:15" ht="138" customHeight="1" thickBot="1">
      <c r="A17" s="20" t="s">
        <v>41</v>
      </c>
      <c r="B17" s="61" t="s">
        <v>135</v>
      </c>
      <c r="C17" s="24">
        <v>1</v>
      </c>
      <c r="D17" s="24">
        <v>0</v>
      </c>
      <c r="E17" s="35">
        <v>137195</v>
      </c>
      <c r="F17" s="36">
        <f>E17*95.24%</f>
        <v>130664.51799999998</v>
      </c>
      <c r="G17" s="36">
        <f>E17*4.76%</f>
        <v>6530.482</v>
      </c>
      <c r="H17" s="35">
        <v>0</v>
      </c>
      <c r="I17" s="36">
        <f>H17*95.24%</f>
        <v>0</v>
      </c>
      <c r="J17" s="36">
        <f>H17*4.76%</f>
        <v>0</v>
      </c>
      <c r="K17" s="35">
        <v>0</v>
      </c>
      <c r="L17" s="36">
        <f>K17*95.24%</f>
        <v>0</v>
      </c>
      <c r="M17" s="36">
        <f>K17*4.76%</f>
        <v>0</v>
      </c>
      <c r="N17" s="34">
        <f t="shared" si="1"/>
        <v>130664.51799999998</v>
      </c>
      <c r="O17" s="1"/>
    </row>
    <row r="18" spans="1:15" ht="57.75" customHeight="1" thickBot="1">
      <c r="A18" s="20" t="s">
        <v>27</v>
      </c>
      <c r="B18" s="61" t="s">
        <v>135</v>
      </c>
      <c r="C18" s="24">
        <v>1</v>
      </c>
      <c r="D18" s="24">
        <v>0</v>
      </c>
      <c r="E18" s="35">
        <v>117387.78</v>
      </c>
      <c r="F18" s="36">
        <f>E18*95.24%</f>
        <v>111800.121672</v>
      </c>
      <c r="G18" s="36">
        <f>E18*4.76%</f>
        <v>5587.6583279999995</v>
      </c>
      <c r="H18" s="35">
        <v>0</v>
      </c>
      <c r="I18" s="36">
        <f>H18*95.24%</f>
        <v>0</v>
      </c>
      <c r="J18" s="36">
        <f>H18*4.76%</f>
        <v>0</v>
      </c>
      <c r="K18" s="35">
        <v>0</v>
      </c>
      <c r="L18" s="36">
        <f>K18*95.24%</f>
        <v>0</v>
      </c>
      <c r="M18" s="36">
        <f>K18*4.76%</f>
        <v>0</v>
      </c>
      <c r="N18" s="34">
        <f t="shared" si="1"/>
        <v>111800.121672</v>
      </c>
      <c r="O18" s="1"/>
    </row>
    <row r="19" spans="1:15" ht="16.5" thickBot="1">
      <c r="A19" s="21" t="s">
        <v>28</v>
      </c>
      <c r="C19" s="24"/>
      <c r="D19" s="24"/>
      <c r="E19" s="33">
        <f aca="true" t="shared" si="5" ref="E19:M19">SUM(E20:E21)</f>
        <v>328125</v>
      </c>
      <c r="F19" s="39">
        <f t="shared" si="5"/>
        <v>312506.25</v>
      </c>
      <c r="G19" s="39">
        <f t="shared" si="5"/>
        <v>15618.749999999998</v>
      </c>
      <c r="H19" s="33">
        <f t="shared" si="5"/>
        <v>0</v>
      </c>
      <c r="I19" s="39">
        <f t="shared" si="5"/>
        <v>0</v>
      </c>
      <c r="J19" s="39">
        <f t="shared" si="5"/>
        <v>0</v>
      </c>
      <c r="K19" s="33">
        <f t="shared" si="5"/>
        <v>0</v>
      </c>
      <c r="L19" s="39">
        <f t="shared" si="5"/>
        <v>0</v>
      </c>
      <c r="M19" s="39">
        <f t="shared" si="5"/>
        <v>0</v>
      </c>
      <c r="N19" s="34">
        <f t="shared" si="1"/>
        <v>312506.25</v>
      </c>
      <c r="O19" s="1"/>
    </row>
    <row r="20" spans="1:15" ht="90.75" thickBot="1">
      <c r="A20" s="117" t="s">
        <v>40</v>
      </c>
      <c r="B20" s="112" t="s">
        <v>134</v>
      </c>
      <c r="C20" s="113">
        <v>108</v>
      </c>
      <c r="D20" s="113">
        <v>0</v>
      </c>
      <c r="E20" s="115">
        <v>190185.85</v>
      </c>
      <c r="F20" s="116">
        <f>E20*95.24%</f>
        <v>181133.00353999998</v>
      </c>
      <c r="G20" s="116">
        <f>E20*4.76%</f>
        <v>9052.846459999999</v>
      </c>
      <c r="H20" s="115">
        <v>0</v>
      </c>
      <c r="I20" s="116">
        <f>H20*95.24%</f>
        <v>0</v>
      </c>
      <c r="J20" s="116">
        <f>H20*4.76%</f>
        <v>0</v>
      </c>
      <c r="K20" s="115">
        <v>0</v>
      </c>
      <c r="L20" s="116">
        <f>K20*95.24%</f>
        <v>0</v>
      </c>
      <c r="M20" s="116">
        <f>K20*4.76%</f>
        <v>0</v>
      </c>
      <c r="N20" s="34">
        <f t="shared" si="1"/>
        <v>181133.00353999998</v>
      </c>
      <c r="O20" s="1"/>
    </row>
    <row r="21" spans="1:15" ht="45.75" thickBot="1">
      <c r="A21" s="20" t="s">
        <v>29</v>
      </c>
      <c r="B21" s="61" t="s">
        <v>135</v>
      </c>
      <c r="C21" s="24">
        <v>1</v>
      </c>
      <c r="D21" s="24">
        <v>0</v>
      </c>
      <c r="E21" s="35">
        <v>137939.15</v>
      </c>
      <c r="F21" s="36">
        <f>E21*95.24%</f>
        <v>131373.24646</v>
      </c>
      <c r="G21" s="36">
        <f>E21*4.76%</f>
        <v>6565.903539999999</v>
      </c>
      <c r="H21" s="35">
        <v>0</v>
      </c>
      <c r="I21" s="36">
        <f>H21*95.24%</f>
        <v>0</v>
      </c>
      <c r="J21" s="36">
        <f>H21*4.76%</f>
        <v>0</v>
      </c>
      <c r="K21" s="35">
        <v>0</v>
      </c>
      <c r="L21" s="36">
        <f>K21*95.24%</f>
        <v>0</v>
      </c>
      <c r="M21" s="36">
        <f>K21*4.76%</f>
        <v>0</v>
      </c>
      <c r="N21" s="34">
        <f t="shared" si="1"/>
        <v>131373.24646</v>
      </c>
      <c r="O21" s="1"/>
    </row>
    <row r="22" spans="1:15" ht="16.5" thickBot="1">
      <c r="A22" s="22" t="s">
        <v>30</v>
      </c>
      <c r="B22" s="64"/>
      <c r="C22" s="24"/>
      <c r="D22" s="24"/>
      <c r="E22" s="67">
        <f aca="true" t="shared" si="6" ref="E22:M22">SUM(E23:E24)</f>
        <v>328124.58999999997</v>
      </c>
      <c r="F22" s="68">
        <f t="shared" si="6"/>
        <v>312505.85951599997</v>
      </c>
      <c r="G22" s="68">
        <f t="shared" si="6"/>
        <v>15618.730483999998</v>
      </c>
      <c r="H22" s="67">
        <f t="shared" si="6"/>
        <v>0</v>
      </c>
      <c r="I22" s="68">
        <f t="shared" si="6"/>
        <v>0</v>
      </c>
      <c r="J22" s="68">
        <f t="shared" si="6"/>
        <v>0</v>
      </c>
      <c r="K22" s="67">
        <f t="shared" si="6"/>
        <v>0</v>
      </c>
      <c r="L22" s="68">
        <f t="shared" si="6"/>
        <v>0</v>
      </c>
      <c r="M22" s="68">
        <f t="shared" si="6"/>
        <v>0</v>
      </c>
      <c r="N22" s="69">
        <f t="shared" si="1"/>
        <v>312505.85951599997</v>
      </c>
      <c r="O22" s="1"/>
    </row>
    <row r="23" spans="1:15" ht="136.5" customHeight="1" thickBot="1">
      <c r="A23" s="20" t="s">
        <v>39</v>
      </c>
      <c r="B23" s="62" t="s">
        <v>135</v>
      </c>
      <c r="C23" s="24">
        <v>1</v>
      </c>
      <c r="D23" s="24">
        <v>0</v>
      </c>
      <c r="E23" s="35">
        <v>154429.12</v>
      </c>
      <c r="F23" s="36">
        <f>E23*95.24%</f>
        <v>147078.293888</v>
      </c>
      <c r="G23" s="36">
        <f>E23*4.76%</f>
        <v>7350.826111999999</v>
      </c>
      <c r="H23" s="35">
        <v>0</v>
      </c>
      <c r="I23" s="36">
        <f>H23*95.24%</f>
        <v>0</v>
      </c>
      <c r="J23" s="36">
        <f>H23*4.76%</f>
        <v>0</v>
      </c>
      <c r="K23" s="35">
        <v>0</v>
      </c>
      <c r="L23" s="36">
        <f>K23*95.24%</f>
        <v>0</v>
      </c>
      <c r="M23" s="36">
        <f>K23*4.76%</f>
        <v>0</v>
      </c>
      <c r="N23" s="34">
        <f t="shared" si="1"/>
        <v>147078.293888</v>
      </c>
      <c r="O23" s="1"/>
    </row>
    <row r="24" spans="1:15" ht="59.25" customHeight="1" thickBot="1">
      <c r="A24" s="20" t="s">
        <v>38</v>
      </c>
      <c r="B24" s="61" t="s">
        <v>135</v>
      </c>
      <c r="C24" s="24">
        <v>1</v>
      </c>
      <c r="D24" s="24">
        <v>0</v>
      </c>
      <c r="E24" s="35">
        <v>173695.47</v>
      </c>
      <c r="F24" s="36">
        <f>E24*95.24%</f>
        <v>165427.56562799998</v>
      </c>
      <c r="G24" s="36">
        <f>E24*4.76%</f>
        <v>8267.904371999999</v>
      </c>
      <c r="H24" s="35">
        <v>0</v>
      </c>
      <c r="I24" s="36">
        <f>H24*95.24%</f>
        <v>0</v>
      </c>
      <c r="J24" s="36">
        <f>H24*4.76%</f>
        <v>0</v>
      </c>
      <c r="K24" s="35">
        <v>0</v>
      </c>
      <c r="L24" s="36">
        <f>K24*95.24%</f>
        <v>0</v>
      </c>
      <c r="M24" s="36">
        <f>K24*4.76%</f>
        <v>0</v>
      </c>
      <c r="N24" s="34">
        <f t="shared" si="1"/>
        <v>165427.56562799998</v>
      </c>
      <c r="O24" s="1"/>
    </row>
    <row r="25" spans="1:15" ht="16.5" thickBot="1">
      <c r="A25" s="22" t="s">
        <v>31</v>
      </c>
      <c r="B25" s="64"/>
      <c r="C25" s="24"/>
      <c r="D25" s="24"/>
      <c r="E25" s="33">
        <f>F25+G25</f>
        <v>656250</v>
      </c>
      <c r="F25" s="33">
        <f>SUM(F26:F27)</f>
        <v>624962.5</v>
      </c>
      <c r="G25" s="33">
        <f>SUM(G26:G27)</f>
        <v>31287.5</v>
      </c>
      <c r="H25" s="33">
        <f>I25+J25</f>
        <v>0</v>
      </c>
      <c r="I25" s="33">
        <f>SUM(I26:I27)</f>
        <v>0</v>
      </c>
      <c r="J25" s="33">
        <f>SUM(J26:J27)</f>
        <v>0</v>
      </c>
      <c r="K25" s="33">
        <f>L25+M25</f>
        <v>0</v>
      </c>
      <c r="L25" s="33">
        <f>SUM(L26:L27)</f>
        <v>0</v>
      </c>
      <c r="M25" s="33">
        <f>SUM(M26:M27)</f>
        <v>0</v>
      </c>
      <c r="N25" s="34">
        <f t="shared" si="1"/>
        <v>624962.5</v>
      </c>
      <c r="O25" s="1"/>
    </row>
    <row r="26" spans="1:15" ht="137.25" customHeight="1" thickBot="1">
      <c r="A26" s="20" t="s">
        <v>32</v>
      </c>
      <c r="B26" s="61" t="s">
        <v>135</v>
      </c>
      <c r="C26" s="24">
        <v>1</v>
      </c>
      <c r="D26" s="24">
        <v>0</v>
      </c>
      <c r="E26" s="35">
        <v>402292.34</v>
      </c>
      <c r="F26" s="36">
        <f>E26*95.24%-50</f>
        <v>383093.22461599996</v>
      </c>
      <c r="G26" s="36">
        <f>E26*4.76%+50</f>
        <v>19199.115384</v>
      </c>
      <c r="H26" s="35">
        <v>0</v>
      </c>
      <c r="I26" s="36">
        <f>H26*95.24%</f>
        <v>0</v>
      </c>
      <c r="J26" s="36">
        <f>H26*4.76%</f>
        <v>0</v>
      </c>
      <c r="K26" s="35">
        <v>0</v>
      </c>
      <c r="L26" s="36">
        <f>K26*95.24%</f>
        <v>0</v>
      </c>
      <c r="M26" s="36">
        <f>K26*4.76%</f>
        <v>0</v>
      </c>
      <c r="N26" s="34">
        <f t="shared" si="1"/>
        <v>383093.22461599996</v>
      </c>
      <c r="O26" s="1"/>
    </row>
    <row r="27" spans="1:15" ht="153" customHeight="1" thickBot="1">
      <c r="A27" s="111" t="s">
        <v>37</v>
      </c>
      <c r="B27" s="112" t="s">
        <v>134</v>
      </c>
      <c r="C27" s="118">
        <v>198</v>
      </c>
      <c r="D27" s="113">
        <v>0</v>
      </c>
      <c r="E27" s="115">
        <v>253957.66</v>
      </c>
      <c r="F27" s="116">
        <f>E27*95.24%</f>
        <v>241869.27538399998</v>
      </c>
      <c r="G27" s="116">
        <f>E27*4.76%</f>
        <v>12088.384616</v>
      </c>
      <c r="H27" s="115">
        <v>0</v>
      </c>
      <c r="I27" s="116">
        <f>H27*95.24%</f>
        <v>0</v>
      </c>
      <c r="J27" s="116">
        <f>H27*4.76%</f>
        <v>0</v>
      </c>
      <c r="K27" s="115">
        <v>0</v>
      </c>
      <c r="L27" s="116">
        <f>K27*95.24%</f>
        <v>0</v>
      </c>
      <c r="M27" s="116">
        <f>K27*4.76%</f>
        <v>0</v>
      </c>
      <c r="N27" s="34">
        <f t="shared" si="1"/>
        <v>241869.27538399998</v>
      </c>
      <c r="O27" s="1"/>
    </row>
    <row r="28" spans="1:15" ht="19.5" thickBot="1">
      <c r="A28" s="23" t="s">
        <v>2</v>
      </c>
      <c r="B28" s="65"/>
      <c r="C28" s="24"/>
      <c r="D28" s="24"/>
      <c r="E28" s="34">
        <f aca="true" t="shared" si="7" ref="E28:N28">E25+E22+E19+E15+E12+E8+E5</f>
        <v>2624999.96</v>
      </c>
      <c r="F28" s="34">
        <f t="shared" si="7"/>
        <v>2499999.9619039996</v>
      </c>
      <c r="G28" s="34">
        <f t="shared" si="7"/>
        <v>124999.998096</v>
      </c>
      <c r="H28" s="34">
        <f t="shared" si="7"/>
        <v>0</v>
      </c>
      <c r="I28" s="34">
        <f t="shared" si="7"/>
        <v>0</v>
      </c>
      <c r="J28" s="34">
        <f t="shared" si="7"/>
        <v>0</v>
      </c>
      <c r="K28" s="34">
        <f t="shared" si="7"/>
        <v>0</v>
      </c>
      <c r="L28" s="34">
        <f t="shared" si="7"/>
        <v>0</v>
      </c>
      <c r="M28" s="34">
        <f t="shared" si="7"/>
        <v>0</v>
      </c>
      <c r="N28" s="34">
        <f t="shared" si="7"/>
        <v>2499999.9619039996</v>
      </c>
      <c r="O28" s="1"/>
    </row>
    <row r="30" spans="1:13" ht="15">
      <c r="A30" s="102" t="s">
        <v>9</v>
      </c>
      <c r="B30" s="102"/>
      <c r="C30" s="102"/>
      <c r="D30" s="102"/>
      <c r="E30" s="102"/>
      <c r="F30" s="102"/>
      <c r="G30" s="102"/>
      <c r="H30" s="6"/>
      <c r="I30" s="6"/>
      <c r="J30" s="7"/>
      <c r="K30" s="7"/>
      <c r="L30" s="8"/>
      <c r="M30" s="8"/>
    </row>
    <row r="31" spans="1:13" ht="15">
      <c r="A31" s="9" t="s">
        <v>10</v>
      </c>
      <c r="B31" s="9"/>
      <c r="C31" s="9"/>
      <c r="D31" s="10"/>
      <c r="E31" s="28"/>
      <c r="F31" s="28"/>
      <c r="G31" s="28"/>
      <c r="H31" s="10"/>
      <c r="I31" s="10"/>
      <c r="J31" s="11"/>
      <c r="K31" s="11"/>
      <c r="L31" s="11"/>
      <c r="M31" s="11"/>
    </row>
    <row r="32" spans="1:13" ht="15">
      <c r="A32" s="9"/>
      <c r="B32" s="9"/>
      <c r="C32" s="9"/>
      <c r="D32" s="10"/>
      <c r="E32" s="28"/>
      <c r="F32" s="28"/>
      <c r="G32" s="28"/>
      <c r="H32" s="10"/>
      <c r="I32" s="10"/>
      <c r="J32" s="11"/>
      <c r="K32" s="11"/>
      <c r="L32" s="11"/>
      <c r="M32" s="11"/>
    </row>
    <row r="33" spans="1:13" ht="15">
      <c r="A33" s="12" t="s">
        <v>11</v>
      </c>
      <c r="B33" s="12"/>
      <c r="C33" s="12"/>
      <c r="D33" s="10"/>
      <c r="E33" s="28"/>
      <c r="F33" s="28"/>
      <c r="G33" s="28"/>
      <c r="H33" s="10"/>
      <c r="I33" s="10"/>
      <c r="J33" s="103" t="s">
        <v>12</v>
      </c>
      <c r="K33" s="103"/>
      <c r="L33" s="103"/>
      <c r="M33" s="103"/>
    </row>
    <row r="34" spans="1:13" ht="15">
      <c r="A34" s="12"/>
      <c r="B34" s="12"/>
      <c r="C34" s="12"/>
      <c r="D34" s="86"/>
      <c r="E34" s="86"/>
      <c r="F34" s="86" t="s">
        <v>33</v>
      </c>
      <c r="G34" s="105"/>
      <c r="H34" s="105"/>
      <c r="I34" s="13"/>
      <c r="J34" s="104"/>
      <c r="K34" s="104"/>
      <c r="L34" s="104"/>
      <c r="M34" s="104"/>
    </row>
    <row r="35" spans="1:13" ht="15">
      <c r="A35" s="10"/>
      <c r="B35" s="10"/>
      <c r="C35" s="10"/>
      <c r="D35" s="106" t="s">
        <v>13</v>
      </c>
      <c r="E35" s="106"/>
      <c r="F35" s="106" t="s">
        <v>14</v>
      </c>
      <c r="G35" s="106"/>
      <c r="H35" s="106"/>
      <c r="I35" s="14"/>
      <c r="J35" s="104"/>
      <c r="K35" s="104"/>
      <c r="L35" s="104"/>
      <c r="M35" s="104"/>
    </row>
    <row r="36" spans="1:13" ht="15">
      <c r="A36" s="70" t="s">
        <v>138</v>
      </c>
      <c r="B36" s="15"/>
      <c r="C36" s="15"/>
      <c r="D36" s="105"/>
      <c r="E36" s="105"/>
      <c r="F36" s="86" t="s">
        <v>34</v>
      </c>
      <c r="G36" s="86"/>
      <c r="H36" s="86"/>
      <c r="I36" s="10"/>
      <c r="J36" s="104"/>
      <c r="K36" s="104"/>
      <c r="L36" s="104"/>
      <c r="M36" s="104"/>
    </row>
    <row r="37" spans="1:13" ht="15">
      <c r="A37" s="10"/>
      <c r="B37" s="10"/>
      <c r="C37" s="10"/>
      <c r="D37" s="106" t="s">
        <v>13</v>
      </c>
      <c r="E37" s="106"/>
      <c r="F37" s="106" t="s">
        <v>14</v>
      </c>
      <c r="G37" s="106"/>
      <c r="H37" s="106"/>
      <c r="I37" s="10"/>
      <c r="J37" s="108" t="s">
        <v>15</v>
      </c>
      <c r="K37" s="108"/>
      <c r="L37" s="109" t="s">
        <v>16</v>
      </c>
      <c r="M37" s="109"/>
    </row>
    <row r="38" spans="1:13" ht="15">
      <c r="A38" s="10"/>
      <c r="B38" s="10"/>
      <c r="C38" s="10"/>
      <c r="D38" s="14"/>
      <c r="E38" s="29"/>
      <c r="F38" s="29"/>
      <c r="G38" s="29"/>
      <c r="H38" s="14"/>
      <c r="I38" s="10"/>
      <c r="J38" s="110" t="s">
        <v>17</v>
      </c>
      <c r="K38" s="110"/>
      <c r="L38" s="110" t="s">
        <v>14</v>
      </c>
      <c r="M38" s="110"/>
    </row>
    <row r="39" spans="1:13" ht="15">
      <c r="A39" s="10"/>
      <c r="B39" s="10"/>
      <c r="C39" s="10"/>
      <c r="D39" s="14"/>
      <c r="E39" s="29"/>
      <c r="F39" s="29"/>
      <c r="G39" s="28"/>
      <c r="H39" s="10"/>
      <c r="I39" s="16"/>
      <c r="J39" s="16"/>
      <c r="K39" s="16"/>
      <c r="L39" s="16"/>
      <c r="M39" s="16"/>
    </row>
    <row r="40" spans="1:13" ht="15">
      <c r="A40" s="10" t="s">
        <v>18</v>
      </c>
      <c r="B40" s="10"/>
      <c r="C40" s="10" t="s">
        <v>35</v>
      </c>
      <c r="D40" s="10"/>
      <c r="E40" s="28" t="s">
        <v>36</v>
      </c>
      <c r="F40" s="28"/>
      <c r="G40" s="28"/>
      <c r="H40" s="10"/>
      <c r="I40" s="10"/>
      <c r="J40" s="10"/>
      <c r="K40" s="10"/>
      <c r="L40" s="10"/>
      <c r="M40" s="10"/>
    </row>
    <row r="41" spans="1:13" ht="15">
      <c r="A41" s="9" t="s">
        <v>19</v>
      </c>
      <c r="B41" s="9"/>
      <c r="C41" s="9"/>
      <c r="D41" s="9"/>
      <c r="E41" s="30"/>
      <c r="F41" s="30"/>
      <c r="G41" s="28"/>
      <c r="H41" s="10"/>
      <c r="I41" s="10"/>
      <c r="J41" s="10"/>
      <c r="K41" s="10"/>
      <c r="L41" s="10"/>
      <c r="M41" s="10"/>
    </row>
    <row r="42" spans="1:13" ht="15">
      <c r="A42" s="10" t="s">
        <v>21</v>
      </c>
      <c r="B42" s="10"/>
      <c r="C42" s="10"/>
      <c r="D42" s="10"/>
      <c r="E42" s="28"/>
      <c r="F42" s="28"/>
      <c r="G42" s="31"/>
      <c r="H42" s="17"/>
      <c r="I42" s="17"/>
      <c r="J42" s="17"/>
      <c r="K42" s="17"/>
      <c r="L42" s="17"/>
      <c r="M42" s="17"/>
    </row>
    <row r="43" spans="1:13" ht="15">
      <c r="A43" s="10"/>
      <c r="B43" s="10"/>
      <c r="C43" s="10"/>
      <c r="D43" s="10"/>
      <c r="E43" s="28"/>
      <c r="F43" s="28"/>
      <c r="G43" s="31"/>
      <c r="H43" s="17"/>
      <c r="I43" s="17"/>
      <c r="J43" s="17"/>
      <c r="K43" s="17"/>
      <c r="L43" s="17"/>
      <c r="M43" s="17"/>
    </row>
  </sheetData>
  <sheetProtection/>
  <mergeCells count="23">
    <mergeCell ref="D37:E37"/>
    <mergeCell ref="F37:H37"/>
    <mergeCell ref="J37:K37"/>
    <mergeCell ref="L37:M37"/>
    <mergeCell ref="J38:K38"/>
    <mergeCell ref="L38:M38"/>
    <mergeCell ref="N2:N3"/>
    <mergeCell ref="A1:N1"/>
    <mergeCell ref="A30:G30"/>
    <mergeCell ref="J33:M36"/>
    <mergeCell ref="D34:E34"/>
    <mergeCell ref="F34:H34"/>
    <mergeCell ref="D35:E35"/>
    <mergeCell ref="F35:H35"/>
    <mergeCell ref="K2:M2"/>
    <mergeCell ref="D36:E36"/>
    <mergeCell ref="F36:H36"/>
    <mergeCell ref="A2:A3"/>
    <mergeCell ref="C2:C3"/>
    <mergeCell ref="D2:D3"/>
    <mergeCell ref="E2:G2"/>
    <mergeCell ref="H2:J2"/>
    <mergeCell ref="B2:B3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2016-06-30T08:01:05Z</cp:lastPrinted>
  <dcterms:created xsi:type="dcterms:W3CDTF">2016-06-22T07:13:33Z</dcterms:created>
  <dcterms:modified xsi:type="dcterms:W3CDTF">2016-09-14T09:49:21Z</dcterms:modified>
  <cp:category/>
  <cp:version/>
  <cp:contentType/>
  <cp:contentStatus/>
</cp:coreProperties>
</file>